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Kalaranna 28/"/>
    </mc:Choice>
  </mc:AlternateContent>
  <xr:revisionPtr revIDLastSave="0" documentId="8_{4073CDB7-A640-468E-AAFB-7C62D9BC1353}" xr6:coauthVersionLast="47" xr6:coauthVersionMax="47" xr10:uidLastSave="{00000000-0000-0000-0000-000000000000}"/>
  <bookViews>
    <workbookView xWindow="-120" yWindow="-120" windowWidth="29040" windowHeight="15720" xr2:uid="{E710B72E-A7D8-4E56-81E7-8F2AE75F858D}"/>
  </bookViews>
  <sheets>
    <sheet name="Lisa nr 3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31" i="2"/>
  <c r="E30" i="2"/>
  <c r="F30" i="2"/>
  <c r="F29" i="2"/>
  <c r="E29" i="2"/>
  <c r="F28" i="2"/>
  <c r="E28" i="2"/>
  <c r="E26" i="2"/>
  <c r="F26" i="2"/>
  <c r="E15" i="2"/>
  <c r="F15" i="2"/>
  <c r="F12" i="2"/>
  <c r="E20" i="2"/>
  <c r="E25" i="2"/>
  <c r="E19" i="2"/>
  <c r="E18" i="2"/>
  <c r="E14" i="2"/>
  <c r="E24" i="2"/>
  <c r="E23" i="2"/>
  <c r="E22" i="2"/>
  <c r="E12" i="2"/>
</calcChain>
</file>

<file path=xl/sharedStrings.xml><?xml version="1.0" encoding="utf-8"?>
<sst xmlns="http://schemas.openxmlformats.org/spreadsheetml/2006/main" count="55" uniqueCount="43">
  <si>
    <t>Lisa 3 üürilepingule nr Ü16219/19</t>
  </si>
  <si>
    <t>Üür ja kõrvalteenuste tasu</t>
  </si>
  <si>
    <t>Üürnik</t>
  </si>
  <si>
    <t>Justiits- ja Digiministeerium</t>
  </si>
  <si>
    <t>Üüripinna aadress</t>
  </si>
  <si>
    <t>Tallinn, Kalaranna tn 28</t>
  </si>
  <si>
    <t>Üüripind (hooned)</t>
  </si>
  <si>
    <r>
      <t>m</t>
    </r>
    <r>
      <rPr>
        <b/>
        <vertAlign val="superscript"/>
        <sz val="11"/>
        <color indexed="8"/>
        <rFont val="Times New Roman"/>
        <family val="1"/>
      </rPr>
      <t>2</t>
    </r>
  </si>
  <si>
    <t>Territoorium</t>
  </si>
  <si>
    <r>
      <t>m</t>
    </r>
    <r>
      <rPr>
        <b/>
        <vertAlign val="superscript"/>
        <sz val="11"/>
        <rFont val="Times New Roman"/>
        <family val="1"/>
      </rPr>
      <t>2</t>
    </r>
  </si>
  <si>
    <t xml:space="preserve">Üüriteenused ja üür  </t>
  </si>
  <si>
    <r>
      <t>EUR/m</t>
    </r>
    <r>
      <rPr>
        <b/>
        <vertAlign val="superscript"/>
        <sz val="11"/>
        <color indexed="8"/>
        <rFont val="Times New Roman"/>
        <family val="1"/>
      </rPr>
      <t>2</t>
    </r>
  </si>
  <si>
    <t>summa kuus</t>
  </si>
  <si>
    <t xml:space="preserve">Muutmise alus </t>
  </si>
  <si>
    <t>Märkused</t>
  </si>
  <si>
    <t>Netoüür</t>
  </si>
  <si>
    <t>ei muutu</t>
  </si>
  <si>
    <t>Remonttööd</t>
  </si>
  <si>
    <t>Kinnisvara haldamine (haldusteenus)</t>
  </si>
  <si>
    <t xml:space="preserve"> indekseerimine* alates 01.01.2027.a, 31.dets THI, max 3% aastas</t>
  </si>
  <si>
    <t>ÜÜR KOKKU</t>
  </si>
  <si>
    <t>Kõrvalteenused ja kõrvalteenuste tasud</t>
  </si>
  <si>
    <t>Tehnohooldus</t>
  </si>
  <si>
    <t>muudetakse eelmise perioodi tegeliku kulu ja teenuse prognoositava hinna alusel</t>
  </si>
  <si>
    <t>Omanikukohustused</t>
  </si>
  <si>
    <t>Tarbimisteenused</t>
  </si>
  <si>
    <t>Elektrienergia</t>
  </si>
  <si>
    <t>Küte (soojusenergia)</t>
  </si>
  <si>
    <t>Vesi ja kanalisatsioon</t>
  </si>
  <si>
    <t>KÕRVALTEENUSTE TASUD KOKKU</t>
  </si>
  <si>
    <t>Üür ja kõrvalteenuste tasud kokku ilma käibemaksuta (kuus)</t>
  </si>
  <si>
    <t>Käibemaks</t>
  </si>
  <si>
    <t>ÜÜR JA KÕRVALTEENUSTE TASUD KOOS KÄIBEMAKSUGA (kuus)</t>
  </si>
  <si>
    <t>ÜÜR JA KÕRVALTEENUSTE TASUD KÄIBEMAKSUTA (perioodil)</t>
  </si>
  <si>
    <t>kuud</t>
  </si>
  <si>
    <t>ÜÜR JA KÕRVALTEENUSTE TASUD KOOS KÄIBEMAKSUGA (perioodil)</t>
  </si>
  <si>
    <t xml:space="preserve">* indekseeritakse vastavalt eritingimuste punktile 6.6 ning tüüptingimuste punktidele 3.14 ja 3.16: Uus üüri summa kuus saadakse nii, et olemasolev üüri summa kuus korrutatakse läbi 31.12 THI aastase (detsember kuni detsember ehk 12-kuu) protsentuaalse muutusega või kui 31.12 THI aastane muutus on suurem kui 3% (nt 3,2%), siis korrutatakse läbi indekseerimise piirmääraga 3%.  
Indekseerimise arvutuse näide uue üüri summa leidmiseks: olemasolev üür kuus 150,00 eurot, 31.12 THI aastane muutus 3,2% (piirmäär 3%). Olemasolev üüri summa 150,00 eurot * 3% = uus üüri summa kuus 154,50 eurot. </t>
  </si>
  <si>
    <t>Üürileandja:</t>
  </si>
  <si>
    <t>Üürnik:</t>
  </si>
  <si>
    <t>(allkirjastatud digitaalselt)</t>
  </si>
  <si>
    <t>tegeliku kulu alusel</t>
  </si>
  <si>
    <t>Tugiteenused (710, 720, 740)</t>
  </si>
  <si>
    <t>Heakord (310, 340)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</si>
</sst>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b/>
      <vertAlign val="superscript"/>
      <sz val="11"/>
      <color indexed="8"/>
      <name val="Times New Roman"/>
      <family val="1"/>
    </font>
    <font>
      <sz val="11"/>
      <name val="Times New Roman"/>
      <family val="1"/>
    </font>
    <font>
      <b/>
      <vertAlign val="superscript"/>
      <sz val="11"/>
      <name val="Times New Roman"/>
      <family val="1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0" tint="-0.499984740745262"/>
      <name val="Times New Roman"/>
      <family val="1"/>
    </font>
    <font>
      <b/>
      <sz val="11"/>
      <color theme="0" tint="-0.49998474074526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5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1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4" fontId="6" fillId="0" borderId="6" xfId="0" applyNumberFormat="1" applyFont="1" applyBorder="1" applyAlignment="1">
      <alignment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/>
    <xf numFmtId="4" fontId="1" fillId="2" borderId="7" xfId="0" applyNumberFormat="1" applyFont="1" applyFill="1" applyBorder="1" applyAlignment="1">
      <alignment horizontal="right"/>
    </xf>
    <xf numFmtId="0" fontId="6" fillId="2" borderId="5" xfId="0" applyFont="1" applyFill="1" applyBorder="1"/>
    <xf numFmtId="0" fontId="8" fillId="3" borderId="9" xfId="0" applyFont="1" applyFill="1" applyBorder="1" applyAlignment="1">
      <alignment horizontal="center"/>
    </xf>
    <xf numFmtId="0" fontId="8" fillId="3" borderId="0" xfId="0" applyFont="1" applyFill="1"/>
    <xf numFmtId="4" fontId="9" fillId="3" borderId="9" xfId="0" applyNumberFormat="1" applyFont="1" applyFill="1" applyBorder="1" applyAlignment="1">
      <alignment horizontal="right"/>
    </xf>
    <xf numFmtId="0" fontId="6" fillId="3" borderId="10" xfId="0" applyFont="1" applyFill="1" applyBorder="1"/>
    <xf numFmtId="0" fontId="8" fillId="2" borderId="7" xfId="0" applyFont="1" applyFill="1" applyBorder="1" applyAlignment="1">
      <alignment horizontal="left"/>
    </xf>
    <xf numFmtId="4" fontId="8" fillId="2" borderId="6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left"/>
    </xf>
    <xf numFmtId="0" fontId="8" fillId="4" borderId="12" xfId="0" applyFont="1" applyFill="1" applyBorder="1"/>
    <xf numFmtId="0" fontId="6" fillId="4" borderId="13" xfId="0" applyFont="1" applyFill="1" applyBorder="1"/>
    <xf numFmtId="0" fontId="8" fillId="0" borderId="0" xfId="0" applyFont="1" applyAlignment="1">
      <alignment horizontal="left"/>
    </xf>
    <xf numFmtId="4" fontId="8" fillId="0" borderId="9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4" fontId="6" fillId="0" borderId="9" xfId="0" applyNumberFormat="1" applyFont="1" applyBorder="1"/>
    <xf numFmtId="9" fontId="1" fillId="0" borderId="0" xfId="0" applyNumberFormat="1" applyFont="1" applyAlignment="1">
      <alignment horizontal="left"/>
    </xf>
    <xf numFmtId="4" fontId="8" fillId="0" borderId="9" xfId="0" applyNumberFormat="1" applyFont="1" applyBorder="1"/>
    <xf numFmtId="3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4" fontId="8" fillId="0" borderId="14" xfId="0" applyNumberFormat="1" applyFont="1" applyBorder="1"/>
    <xf numFmtId="4" fontId="1" fillId="0" borderId="15" xfId="0" applyNumberFormat="1" applyFont="1" applyBorder="1"/>
    <xf numFmtId="3" fontId="1" fillId="0" borderId="0" xfId="0" applyNumberFormat="1" applyFont="1"/>
    <xf numFmtId="4" fontId="1" fillId="0" borderId="0" xfId="0" applyNumberFormat="1" applyFont="1"/>
    <xf numFmtId="0" fontId="6" fillId="0" borderId="16" xfId="0" applyFont="1" applyBorder="1"/>
    <xf numFmtId="0" fontId="8" fillId="2" borderId="17" xfId="0" applyFont="1" applyFill="1" applyBorder="1" applyAlignment="1">
      <alignment horizontal="center" wrapText="1"/>
    </xf>
    <xf numFmtId="4" fontId="8" fillId="2" borderId="18" xfId="0" applyNumberFormat="1" applyFont="1" applyFill="1" applyBorder="1" applyAlignment="1">
      <alignment horizontal="right"/>
    </xf>
    <xf numFmtId="4" fontId="8" fillId="4" borderId="19" xfId="0" applyNumberFormat="1" applyFont="1" applyFill="1" applyBorder="1" applyAlignment="1">
      <alignment horizontal="right"/>
    </xf>
    <xf numFmtId="0" fontId="8" fillId="2" borderId="20" xfId="0" applyFont="1" applyFill="1" applyBorder="1" applyAlignment="1">
      <alignment horizontal="center"/>
    </xf>
    <xf numFmtId="4" fontId="6" fillId="0" borderId="21" xfId="0" applyNumberFormat="1" applyFont="1" applyBorder="1" applyAlignment="1">
      <alignment wrapText="1"/>
    </xf>
    <xf numFmtId="4" fontId="8" fillId="2" borderId="5" xfId="0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8" fillId="2" borderId="22" xfId="0" applyFont="1" applyFill="1" applyBorder="1"/>
    <xf numFmtId="0" fontId="6" fillId="0" borderId="23" xfId="0" applyFont="1" applyBorder="1"/>
    <xf numFmtId="0" fontId="6" fillId="0" borderId="24" xfId="0" applyFont="1" applyBorder="1"/>
    <xf numFmtId="0" fontId="6" fillId="0" borderId="8" xfId="0" applyFont="1" applyBorder="1"/>
    <xf numFmtId="0" fontId="8" fillId="2" borderId="25" xfId="0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right"/>
    </xf>
    <xf numFmtId="0" fontId="8" fillId="2" borderId="26" xfId="0" applyFont="1" applyFill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4" fontId="8" fillId="3" borderId="18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3" fillId="0" borderId="1" xfId="0" applyFont="1" applyBorder="1"/>
    <xf numFmtId="0" fontId="3" fillId="0" borderId="16" xfId="0" applyFont="1" applyBorder="1"/>
    <xf numFmtId="4" fontId="1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 wrapText="1"/>
    </xf>
    <xf numFmtId="4" fontId="6" fillId="0" borderId="1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" fontId="16" fillId="0" borderId="6" xfId="0" applyNumberFormat="1" applyFont="1" applyBorder="1" applyAlignment="1">
      <alignment wrapText="1"/>
    </xf>
    <xf numFmtId="4" fontId="16" fillId="0" borderId="21" xfId="0" applyNumberFormat="1" applyFont="1" applyBorder="1" applyAlignment="1">
      <alignment wrapText="1"/>
    </xf>
    <xf numFmtId="4" fontId="17" fillId="4" borderId="11" xfId="0" applyNumberFormat="1" applyFont="1" applyFill="1" applyBorder="1" applyAlignment="1">
      <alignment horizontal="right"/>
    </xf>
    <xf numFmtId="4" fontId="17" fillId="4" borderId="13" xfId="0" applyNumberFormat="1" applyFont="1" applyFill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6" fillId="0" borderId="16" xfId="0" applyFont="1" applyBorder="1"/>
    <xf numFmtId="0" fontId="6" fillId="0" borderId="8" xfId="0" applyFont="1" applyBorder="1"/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1" xfId="0" applyFont="1" applyBorder="1"/>
    <xf numFmtId="0" fontId="3" fillId="0" borderId="16" xfId="0" applyFont="1" applyBorder="1"/>
    <xf numFmtId="4" fontId="6" fillId="0" borderId="31" xfId="0" applyNumberFormat="1" applyFont="1" applyBorder="1" applyAlignment="1">
      <alignment horizontal="right" wrapText="1"/>
    </xf>
    <xf numFmtId="4" fontId="6" fillId="0" borderId="25" xfId="0" applyNumberFormat="1" applyFont="1" applyBorder="1" applyAlignment="1">
      <alignment horizontal="right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4" fontId="6" fillId="0" borderId="27" xfId="0" applyNumberFormat="1" applyFont="1" applyBorder="1" applyAlignment="1">
      <alignment horizontal="right" wrapText="1"/>
    </xf>
    <xf numFmtId="4" fontId="6" fillId="0" borderId="28" xfId="0" applyNumberFormat="1" applyFont="1" applyBorder="1" applyAlignment="1">
      <alignment horizontal="right" wrapText="1"/>
    </xf>
    <xf numFmtId="0" fontId="3" fillId="0" borderId="1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</cellXfs>
  <cellStyles count="2">
    <cellStyle name="Normaallaad" xfId="0" builtinId="0"/>
    <cellStyle name="Normaallaad 4" xfId="1" xr:uid="{880A93D0-7167-4E99-BA88-A1B128FCFE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C233-39C9-4A81-B5B3-A9ED98EEC750}">
  <sheetPr>
    <tabColor rgb="FF92D050"/>
  </sheetPr>
  <dimension ref="A1:I40"/>
  <sheetViews>
    <sheetView tabSelected="1" zoomScale="80" zoomScaleNormal="80" workbookViewId="0"/>
  </sheetViews>
  <sheetFormatPr defaultColWidth="9.1796875" defaultRowHeight="14" x14ac:dyDescent="0.3"/>
  <cols>
    <col min="1" max="1" width="5.453125" style="1" customWidth="1"/>
    <col min="2" max="2" width="7.7265625" style="1" customWidth="1"/>
    <col min="3" max="3" width="7.81640625" style="1" customWidth="1"/>
    <col min="4" max="4" width="59" style="1" customWidth="1"/>
    <col min="5" max="5" width="16.453125" style="1" customWidth="1"/>
    <col min="6" max="6" width="16.54296875" style="1" customWidth="1"/>
    <col min="7" max="7" width="27.453125" style="1" customWidth="1"/>
    <col min="8" max="8" width="38.7265625" style="1" customWidth="1"/>
    <col min="9" max="16384" width="9.1796875" style="1"/>
  </cols>
  <sheetData>
    <row r="1" spans="1:9" x14ac:dyDescent="0.3">
      <c r="H1" s="59" t="s">
        <v>0</v>
      </c>
    </row>
    <row r="2" spans="1:9" ht="15" customHeight="1" x14ac:dyDescent="0.3"/>
    <row r="3" spans="1:9" ht="18.75" customHeight="1" x14ac:dyDescent="0.35">
      <c r="A3" s="76" t="s">
        <v>1</v>
      </c>
      <c r="B3" s="76"/>
      <c r="C3" s="76"/>
      <c r="D3" s="76"/>
      <c r="E3" s="76"/>
      <c r="F3" s="76"/>
      <c r="G3" s="76"/>
      <c r="H3" s="76"/>
    </row>
    <row r="4" spans="1:9" ht="16.5" customHeight="1" x14ac:dyDescent="0.3"/>
    <row r="5" spans="1:9" x14ac:dyDescent="0.3">
      <c r="C5" s="4" t="s">
        <v>2</v>
      </c>
      <c r="D5" s="5" t="s">
        <v>3</v>
      </c>
    </row>
    <row r="6" spans="1:9" x14ac:dyDescent="0.3">
      <c r="C6" s="4" t="s">
        <v>4</v>
      </c>
      <c r="D6" s="5" t="s">
        <v>5</v>
      </c>
    </row>
    <row r="8" spans="1:9" ht="14.25" customHeight="1" x14ac:dyDescent="0.3">
      <c r="D8" s="6" t="s">
        <v>6</v>
      </c>
      <c r="E8" s="69">
        <v>4860.7</v>
      </c>
      <c r="F8" s="7" t="s">
        <v>7</v>
      </c>
      <c r="G8" s="8"/>
    </row>
    <row r="9" spans="1:9" ht="14.25" customHeight="1" x14ac:dyDescent="0.3">
      <c r="D9" s="6" t="s">
        <v>8</v>
      </c>
      <c r="E9" s="69">
        <v>1000</v>
      </c>
      <c r="F9" s="5" t="s">
        <v>9</v>
      </c>
      <c r="G9" s="8"/>
    </row>
    <row r="10" spans="1:9" ht="14.5" thickBot="1" x14ac:dyDescent="0.35">
      <c r="D10" s="8"/>
    </row>
    <row r="11" spans="1:9" ht="16.5" x14ac:dyDescent="0.3">
      <c r="B11" s="9" t="s">
        <v>10</v>
      </c>
      <c r="C11" s="52"/>
      <c r="D11" s="52"/>
      <c r="E11" s="10" t="s">
        <v>11</v>
      </c>
      <c r="F11" s="48" t="s">
        <v>12</v>
      </c>
      <c r="G11" s="45" t="s">
        <v>13</v>
      </c>
      <c r="H11" s="11" t="s">
        <v>14</v>
      </c>
    </row>
    <row r="12" spans="1:9" ht="15" customHeight="1" x14ac:dyDescent="0.3">
      <c r="B12" s="51"/>
      <c r="C12" s="44" t="s">
        <v>15</v>
      </c>
      <c r="D12" s="55"/>
      <c r="E12" s="89">
        <f>F12/E8</f>
        <v>7.7149381776287367</v>
      </c>
      <c r="F12" s="83">
        <f>4500000/10/12</f>
        <v>37500</v>
      </c>
      <c r="G12" s="85" t="s">
        <v>16</v>
      </c>
      <c r="H12" s="87"/>
      <c r="I12" s="62"/>
    </row>
    <row r="13" spans="1:9" ht="15" customHeight="1" x14ac:dyDescent="0.3">
      <c r="B13" s="14">
        <v>400</v>
      </c>
      <c r="C13" s="81" t="s">
        <v>17</v>
      </c>
      <c r="D13" s="82"/>
      <c r="E13" s="90"/>
      <c r="F13" s="84"/>
      <c r="G13" s="86"/>
      <c r="H13" s="88"/>
      <c r="I13" s="62"/>
    </row>
    <row r="14" spans="1:9" ht="42" x14ac:dyDescent="0.3">
      <c r="B14" s="14">
        <v>100</v>
      </c>
      <c r="C14" s="53" t="s">
        <v>18</v>
      </c>
      <c r="D14" s="54"/>
      <c r="E14" s="15">
        <f>F14/E8</f>
        <v>0.26292509309358736</v>
      </c>
      <c r="F14" s="49">
        <v>1278</v>
      </c>
      <c r="G14" s="68" t="s">
        <v>19</v>
      </c>
      <c r="H14" s="13"/>
      <c r="I14" s="62"/>
    </row>
    <row r="15" spans="1:9" x14ac:dyDescent="0.3">
      <c r="B15" s="16"/>
      <c r="C15" s="17" t="s">
        <v>20</v>
      </c>
      <c r="D15" s="17"/>
      <c r="E15" s="18">
        <f>SUM(E12:E14)</f>
        <v>7.9778632707223238</v>
      </c>
      <c r="F15" s="50">
        <f>SUM(F12:F14)</f>
        <v>38778</v>
      </c>
      <c r="G15" s="46"/>
      <c r="H15" s="19"/>
      <c r="I15" s="63"/>
    </row>
    <row r="16" spans="1:9" x14ac:dyDescent="0.3">
      <c r="B16" s="20"/>
      <c r="C16" s="21"/>
      <c r="D16" s="21"/>
      <c r="E16" s="22"/>
      <c r="F16" s="57"/>
      <c r="G16" s="61"/>
      <c r="H16" s="23"/>
      <c r="I16" s="63"/>
    </row>
    <row r="17" spans="2:9" ht="16.5" x14ac:dyDescent="0.3">
      <c r="B17" s="24" t="s">
        <v>21</v>
      </c>
      <c r="C17" s="17"/>
      <c r="D17" s="17"/>
      <c r="E17" s="25" t="s">
        <v>11</v>
      </c>
      <c r="F17" s="56" t="s">
        <v>12</v>
      </c>
      <c r="G17" s="58" t="s">
        <v>13</v>
      </c>
      <c r="H17" s="26" t="s">
        <v>14</v>
      </c>
      <c r="I17" s="63"/>
    </row>
    <row r="18" spans="2:9" x14ac:dyDescent="0.3">
      <c r="B18" s="14">
        <v>200</v>
      </c>
      <c r="C18" s="91" t="s">
        <v>22</v>
      </c>
      <c r="D18" s="92"/>
      <c r="E18" s="71">
        <f>F18/$E$8</f>
        <v>0.72006089657868211</v>
      </c>
      <c r="F18" s="72">
        <v>3500</v>
      </c>
      <c r="G18" s="93" t="s">
        <v>23</v>
      </c>
      <c r="H18" s="13" t="s">
        <v>40</v>
      </c>
      <c r="I18" s="62"/>
    </row>
    <row r="19" spans="2:9" x14ac:dyDescent="0.3">
      <c r="B19" s="14">
        <v>500</v>
      </c>
      <c r="C19" s="64" t="s">
        <v>24</v>
      </c>
      <c r="D19" s="65"/>
      <c r="E19" s="71">
        <f t="shared" ref="E19:E25" si="0">F19/$E$8</f>
        <v>4.1146336947353264E-2</v>
      </c>
      <c r="F19" s="72">
        <v>200</v>
      </c>
      <c r="G19" s="94"/>
      <c r="H19" s="13" t="s">
        <v>40</v>
      </c>
      <c r="I19" s="62"/>
    </row>
    <row r="20" spans="2:9" x14ac:dyDescent="0.3">
      <c r="B20" s="14">
        <v>300</v>
      </c>
      <c r="C20" s="77" t="s">
        <v>42</v>
      </c>
      <c r="D20" s="78"/>
      <c r="E20" s="71">
        <f t="shared" si="0"/>
        <v>1.5429876355257475</v>
      </c>
      <c r="F20" s="72">
        <v>7500</v>
      </c>
      <c r="G20" s="94"/>
      <c r="H20" s="13" t="s">
        <v>40</v>
      </c>
      <c r="I20" s="62"/>
    </row>
    <row r="21" spans="2:9" x14ac:dyDescent="0.3">
      <c r="B21" s="14">
        <v>600</v>
      </c>
      <c r="C21" s="12" t="s">
        <v>25</v>
      </c>
      <c r="D21" s="44"/>
      <c r="E21" s="71"/>
      <c r="F21" s="72"/>
      <c r="G21" s="94"/>
      <c r="H21" s="66"/>
      <c r="I21" s="62"/>
    </row>
    <row r="22" spans="2:9" x14ac:dyDescent="0.3">
      <c r="B22" s="14"/>
      <c r="C22" s="12">
        <v>610</v>
      </c>
      <c r="D22" s="44" t="s">
        <v>26</v>
      </c>
      <c r="E22" s="71">
        <f t="shared" si="0"/>
        <v>1.625280309420454</v>
      </c>
      <c r="F22" s="72">
        <v>7900</v>
      </c>
      <c r="G22" s="94"/>
      <c r="H22" s="67" t="s">
        <v>40</v>
      </c>
      <c r="I22" s="62"/>
    </row>
    <row r="23" spans="2:9" x14ac:dyDescent="0.3">
      <c r="B23" s="14"/>
      <c r="C23" s="12">
        <v>620</v>
      </c>
      <c r="D23" s="44" t="s">
        <v>27</v>
      </c>
      <c r="E23" s="71">
        <f t="shared" si="0"/>
        <v>1.1315242660522147</v>
      </c>
      <c r="F23" s="72">
        <v>5500</v>
      </c>
      <c r="G23" s="94"/>
      <c r="H23" s="67" t="s">
        <v>40</v>
      </c>
      <c r="I23" s="62"/>
    </row>
    <row r="24" spans="2:9" x14ac:dyDescent="0.3">
      <c r="B24" s="14"/>
      <c r="C24" s="12">
        <v>630</v>
      </c>
      <c r="D24" s="44" t="s">
        <v>28</v>
      </c>
      <c r="E24" s="71">
        <f t="shared" si="0"/>
        <v>0.11520974345258914</v>
      </c>
      <c r="F24" s="72">
        <v>560</v>
      </c>
      <c r="G24" s="94"/>
      <c r="H24" s="67" t="s">
        <v>40</v>
      </c>
      <c r="I24" s="62"/>
    </row>
    <row r="25" spans="2:9" x14ac:dyDescent="0.3">
      <c r="B25" s="14">
        <v>700</v>
      </c>
      <c r="C25" s="77" t="s">
        <v>41</v>
      </c>
      <c r="D25" s="78"/>
      <c r="E25" s="71">
        <f t="shared" si="0"/>
        <v>6.1719505421029892E-2</v>
      </c>
      <c r="F25" s="72">
        <v>300</v>
      </c>
      <c r="G25" s="94"/>
      <c r="H25" s="70" t="s">
        <v>40</v>
      </c>
      <c r="I25" s="62"/>
    </row>
    <row r="26" spans="2:9" ht="15" customHeight="1" thickBot="1" x14ac:dyDescent="0.35">
      <c r="B26" s="27"/>
      <c r="C26" s="28" t="s">
        <v>29</v>
      </c>
      <c r="D26" s="28"/>
      <c r="E26" s="73">
        <f>SUM(E18:E25)</f>
        <v>5.2379286933980707</v>
      </c>
      <c r="F26" s="74">
        <f>SUM(F18:F25)</f>
        <v>25460</v>
      </c>
      <c r="G26" s="47"/>
      <c r="H26" s="29"/>
    </row>
    <row r="27" spans="2:9" ht="17.25" customHeight="1" x14ac:dyDescent="0.3">
      <c r="B27" s="30"/>
      <c r="C27" s="8"/>
      <c r="D27" s="8"/>
      <c r="E27" s="31"/>
      <c r="F27" s="32"/>
      <c r="G27" s="33"/>
    </row>
    <row r="28" spans="2:9" ht="15" customHeight="1" x14ac:dyDescent="0.3">
      <c r="B28" s="79" t="s">
        <v>30</v>
      </c>
      <c r="C28" s="79"/>
      <c r="D28" s="79"/>
      <c r="E28" s="31">
        <f>E26+E15</f>
        <v>13.215791964120395</v>
      </c>
      <c r="F28" s="32">
        <f>F26+F15</f>
        <v>64238</v>
      </c>
      <c r="G28" s="33"/>
    </row>
    <row r="29" spans="2:9" x14ac:dyDescent="0.3">
      <c r="B29" s="30" t="s">
        <v>31</v>
      </c>
      <c r="C29" s="34"/>
      <c r="D29" s="36">
        <v>0.24</v>
      </c>
      <c r="E29" s="35">
        <f>E28*D29</f>
        <v>3.1717900713888949</v>
      </c>
      <c r="F29" s="32">
        <f>F28*D29</f>
        <v>15417.119999999999</v>
      </c>
    </row>
    <row r="30" spans="2:9" x14ac:dyDescent="0.3">
      <c r="B30" s="8" t="s">
        <v>32</v>
      </c>
      <c r="C30" s="8"/>
      <c r="D30" s="8"/>
      <c r="E30" s="37">
        <f>E29+E28</f>
        <v>16.38758203550929</v>
      </c>
      <c r="F30" s="32">
        <f>F29+F28</f>
        <v>79655.12</v>
      </c>
      <c r="G30" s="33"/>
    </row>
    <row r="31" spans="2:9" x14ac:dyDescent="0.3">
      <c r="B31" s="8" t="s">
        <v>33</v>
      </c>
      <c r="C31" s="8"/>
      <c r="D31" s="8"/>
      <c r="E31" s="37"/>
      <c r="F31" s="32">
        <f>F28*G31</f>
        <v>770856</v>
      </c>
      <c r="G31" s="38">
        <v>12</v>
      </c>
      <c r="H31" s="39" t="s">
        <v>34</v>
      </c>
    </row>
    <row r="32" spans="2:9" ht="14.5" thickBot="1" x14ac:dyDescent="0.35">
      <c r="B32" s="8" t="s">
        <v>35</v>
      </c>
      <c r="C32" s="8"/>
      <c r="D32" s="8"/>
      <c r="E32" s="40"/>
      <c r="F32" s="41">
        <f>F30*G32</f>
        <v>955861.44</v>
      </c>
      <c r="G32" s="42">
        <v>12</v>
      </c>
      <c r="H32" s="43" t="s">
        <v>34</v>
      </c>
    </row>
    <row r="33" spans="2:8" ht="15.5" x14ac:dyDescent="0.35">
      <c r="B33" s="80"/>
      <c r="C33" s="80"/>
      <c r="D33" s="80"/>
      <c r="E33" s="80"/>
      <c r="F33" s="80"/>
      <c r="G33" s="3"/>
      <c r="H33" s="2"/>
    </row>
    <row r="34" spans="2:8" ht="51" customHeight="1" x14ac:dyDescent="0.3">
      <c r="B34" s="75" t="s">
        <v>36</v>
      </c>
      <c r="C34" s="75"/>
      <c r="D34" s="75"/>
      <c r="E34" s="75"/>
      <c r="F34" s="75"/>
      <c r="G34" s="75"/>
      <c r="H34" s="75"/>
    </row>
    <row r="35" spans="2:8" ht="15.5" x14ac:dyDescent="0.35">
      <c r="B35" s="2"/>
      <c r="C35" s="2"/>
      <c r="D35" s="2"/>
      <c r="E35" s="2"/>
      <c r="F35" s="2"/>
      <c r="G35" s="2"/>
      <c r="H35" s="2"/>
    </row>
    <row r="36" spans="2:8" ht="15.5" x14ac:dyDescent="0.35">
      <c r="B36" s="2"/>
      <c r="C36" s="2"/>
      <c r="D36" s="2"/>
      <c r="E36" s="2"/>
      <c r="F36" s="2"/>
      <c r="G36" s="2"/>
      <c r="H36" s="2"/>
    </row>
    <row r="37" spans="2:8" x14ac:dyDescent="0.3">
      <c r="B37" s="8" t="s">
        <v>37</v>
      </c>
      <c r="C37" s="8"/>
      <c r="D37" s="8"/>
      <c r="E37" s="8" t="s">
        <v>38</v>
      </c>
    </row>
    <row r="39" spans="2:8" x14ac:dyDescent="0.3">
      <c r="B39" s="60" t="s">
        <v>39</v>
      </c>
      <c r="C39" s="60"/>
      <c r="D39" s="60"/>
      <c r="E39" s="60" t="s">
        <v>39</v>
      </c>
      <c r="F39" s="60"/>
      <c r="G39" s="60"/>
    </row>
    <row r="40" spans="2:8" ht="15.5" x14ac:dyDescent="0.35">
      <c r="B40" s="2"/>
      <c r="C40" s="2"/>
      <c r="D40" s="2"/>
      <c r="E40" s="2"/>
      <c r="F40" s="2"/>
      <c r="G40" s="2"/>
      <c r="H40" s="2"/>
    </row>
  </sheetData>
  <mergeCells count="13">
    <mergeCell ref="B34:H34"/>
    <mergeCell ref="A3:H3"/>
    <mergeCell ref="C20:D20"/>
    <mergeCell ref="C25:D25"/>
    <mergeCell ref="B28:D28"/>
    <mergeCell ref="B33:F33"/>
    <mergeCell ref="C13:D13"/>
    <mergeCell ref="F12:F13"/>
    <mergeCell ref="G12:G13"/>
    <mergeCell ref="H12:H13"/>
    <mergeCell ref="E12:E13"/>
    <mergeCell ref="C18:D18"/>
    <mergeCell ref="G18:G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5F25KTUSNP4X-205032580-167730</_dlc_DocId>
    <_dlc_DocIdUrl xmlns="d65e48b5-f38d-431e-9b4f-47403bf4583f">
      <Url>https://rkas.sharepoint.com/Kliendisuhted/_layouts/15/DocIdRedir.aspx?ID=5F25KTUSNP4X-205032580-167730</Url>
      <Description>5F25KTUSNP4X-205032580-167730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56384-EE9E-4742-A07D-95B190A4D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B3289B-085B-4CE5-8F9E-0043A6F8462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65D6495-3461-4E90-A0FA-6E624AAECEF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B2D21B8-0AD4-4381-81AE-BA964BBC75AF}">
  <ds:schemaRefs>
    <ds:schemaRef ds:uri="http://schemas.microsoft.com/office/2006/metadata/properties"/>
    <ds:schemaRef ds:uri="http://schemas.microsoft.com/office/infopath/2007/PartnerControls"/>
    <ds:schemaRef ds:uri="d65e48b5-f38d-431e-9b4f-47403bf4583f"/>
    <ds:schemaRef ds:uri="a4634551-c501-4e5e-ac96-dde1e0c9b252"/>
  </ds:schemaRefs>
</ds:datastoreItem>
</file>

<file path=customXml/itemProps5.xml><?xml version="1.0" encoding="utf-8"?>
<ds:datastoreItem xmlns:ds="http://schemas.openxmlformats.org/officeDocument/2006/customXml" ds:itemID="{EBB26DF0-E2BF-499B-BA99-926775254C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nr 3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MargitD</dc:creator>
  <cp:keywords/>
  <dc:description/>
  <cp:lastModifiedBy>Alar Pihl - RAM</cp:lastModifiedBy>
  <cp:revision/>
  <dcterms:created xsi:type="dcterms:W3CDTF">2009-11-20T06:24:07Z</dcterms:created>
  <dcterms:modified xsi:type="dcterms:W3CDTF">2025-09-03T05:39:08Z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Normdokumendid</vt:lpwstr>
  </property>
  <property fmtid="{D5CDD505-2E9C-101B-9397-08002B2CF9AE}" pid="3" name="ContentType">
    <vt:lpwstr>Dokument</vt:lpwstr>
  </property>
  <property fmtid="{D5CDD505-2E9C-101B-9397-08002B2CF9AE}" pid="4" name="PROOV">
    <vt:lpwstr/>
  </property>
  <property fmtid="{D5CDD505-2E9C-101B-9397-08002B2CF9AE}" pid="5" name="PROOV2">
    <vt:lpwstr/>
  </property>
  <property fmtid="{D5CDD505-2E9C-101B-9397-08002B2CF9AE}" pid="6" name="Kontrollitud">
    <vt:lpwstr/>
  </property>
  <property fmtid="{D5CDD505-2E9C-101B-9397-08002B2CF9AE}" pid="7" name="ContentTypeId">
    <vt:lpwstr>0x01010040C1E66C1C12A5448E2DE15E59C4812C</vt:lpwstr>
  </property>
  <property fmtid="{D5CDD505-2E9C-101B-9397-08002B2CF9AE}" pid="8" name="_dlc_DocId">
    <vt:lpwstr>5F25KTUSNP4X-205032580-167729</vt:lpwstr>
  </property>
  <property fmtid="{D5CDD505-2E9C-101B-9397-08002B2CF9AE}" pid="9" name="_dlc_DocIdItemGuid">
    <vt:lpwstr>f0f90560-6294-438b-b4de-62c01301a2b0</vt:lpwstr>
  </property>
  <property fmtid="{D5CDD505-2E9C-101B-9397-08002B2CF9AE}" pid="10" name="_dlc_DocIdUrl">
    <vt:lpwstr>https://rkas.sharepoint.com/Kliendisuhted/_layouts/15/DocIdRedir.aspx?ID=5F25KTUSNP4X-205032580-167729, 5F25KTUSNP4X-205032580-167729</vt:lpwstr>
  </property>
  <property fmtid="{D5CDD505-2E9C-101B-9397-08002B2CF9AE}" pid="11" name="MediaServiceImageTags">
    <vt:lpwstr/>
  </property>
  <property fmtid="{D5CDD505-2E9C-101B-9397-08002B2CF9AE}" pid="12" name="MSIP_Label_defa4170-0d19-0005-0004-bc88714345d2_Enabled">
    <vt:lpwstr>true</vt:lpwstr>
  </property>
  <property fmtid="{D5CDD505-2E9C-101B-9397-08002B2CF9AE}" pid="13" name="MSIP_Label_defa4170-0d19-0005-0004-bc88714345d2_SetDate">
    <vt:lpwstr>2025-09-03T05:39:04Z</vt:lpwstr>
  </property>
  <property fmtid="{D5CDD505-2E9C-101B-9397-08002B2CF9AE}" pid="14" name="MSIP_Label_defa4170-0d19-0005-0004-bc88714345d2_Method">
    <vt:lpwstr>Standard</vt:lpwstr>
  </property>
  <property fmtid="{D5CDD505-2E9C-101B-9397-08002B2CF9AE}" pid="15" name="MSIP_Label_defa4170-0d19-0005-0004-bc88714345d2_Name">
    <vt:lpwstr>defa4170-0d19-0005-0004-bc88714345d2</vt:lpwstr>
  </property>
  <property fmtid="{D5CDD505-2E9C-101B-9397-08002B2CF9AE}" pid="16" name="MSIP_Label_defa4170-0d19-0005-0004-bc88714345d2_SiteId">
    <vt:lpwstr>8fe098d2-428d-4bd4-9803-7195fe96f0e2</vt:lpwstr>
  </property>
  <property fmtid="{D5CDD505-2E9C-101B-9397-08002B2CF9AE}" pid="17" name="MSIP_Label_defa4170-0d19-0005-0004-bc88714345d2_ActionId">
    <vt:lpwstr>efe29cef-67f1-4ec5-8a9c-e8ae75338e12</vt:lpwstr>
  </property>
  <property fmtid="{D5CDD505-2E9C-101B-9397-08002B2CF9AE}" pid="18" name="MSIP_Label_defa4170-0d19-0005-0004-bc88714345d2_ContentBits">
    <vt:lpwstr>0</vt:lpwstr>
  </property>
  <property fmtid="{D5CDD505-2E9C-101B-9397-08002B2CF9AE}" pid="19" name="MSIP_Label_defa4170-0d19-0005-0004-bc88714345d2_Tag">
    <vt:lpwstr>10, 3, 0, 1</vt:lpwstr>
  </property>
</Properties>
</file>